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EN\"/>
    </mc:Choice>
  </mc:AlternateContent>
  <xr:revisionPtr revIDLastSave="0" documentId="13_ncr:1_{328B7D0B-9605-4B21-96E2-DA829871E57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40" r:id="rId1"/>
    <sheet name="Min-Max Value - VLOOKUP-MIN-MAX" sheetId="42" r:id="rId2"/>
    <sheet name="Lowest Value - INDEX-MATCH-MIN" sheetId="4" r:id="rId3"/>
    <sheet name="INDEX-MATCH-MIN Brkdown" sheetId="34" r:id="rId4"/>
    <sheet name="Lowest Value - VLOOKUP-MIN" sheetId="27" r:id="rId5"/>
    <sheet name="Lowest Value - XLOOKUP-MIN" sheetId="35" r:id="rId6"/>
    <sheet name="Lowest Value - SMALL" sheetId="31" r:id="rId7"/>
    <sheet name="Lowest Value - SMALL Brkdown" sheetId="36" r:id="rId8"/>
    <sheet name="Highest Value" sheetId="30" r:id="rId9"/>
    <sheet name="Highest Value - MAX Brkdown" sheetId="38" r:id="rId10"/>
    <sheet name="Highest Value - LARGE Brkdown" sheetId="37" r:id="rId11"/>
    <sheet name="Next Smallest and Next Largest" sheetId="32" r:id="rId12"/>
    <sheet name="Conditional Min and Max" sheetId="33" r:id="rId13"/>
    <sheet name="Conditional Min - Brkdown" sheetId="39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2" l="1"/>
  <c r="E3" i="42"/>
  <c r="E3" i="30" l="1"/>
  <c r="G3" i="37"/>
  <c r="H3" i="37" s="1"/>
  <c r="F3" i="34"/>
  <c r="G3" i="34" s="1" a="1"/>
  <c r="G3" i="34" s="1"/>
  <c r="I3" i="39"/>
  <c r="E7" i="39"/>
  <c r="E6" i="39"/>
  <c r="E5" i="39"/>
  <c r="E4" i="39"/>
  <c r="E3" i="39"/>
  <c r="G3" i="39"/>
  <c r="H3" i="39" s="1"/>
  <c r="E3" i="38"/>
  <c r="F3" i="38" s="1"/>
  <c r="H3" i="36"/>
  <c r="G3" i="36"/>
  <c r="E3" i="35"/>
  <c r="E3" i="34"/>
  <c r="G3" i="33" a="1"/>
  <c r="G3" i="33" s="1"/>
  <c r="F3" i="33" a="1"/>
  <c r="F3" i="33" s="1"/>
  <c r="F3" i="32"/>
  <c r="E3" i="32"/>
  <c r="F3" i="30"/>
  <c r="E3" i="31"/>
  <c r="E3" i="27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<sst xmlns="http://schemas.openxmlformats.org/spreadsheetml/2006/main" count="159" uniqueCount="49">
  <si>
    <t>Total Revenue</t>
  </si>
  <si>
    <t>Product ID</t>
  </si>
  <si>
    <t>Prod 1</t>
  </si>
  <si>
    <t>Prod 2</t>
  </si>
  <si>
    <t>Prod 3</t>
  </si>
  <si>
    <t>Prod 4</t>
  </si>
  <si>
    <t>Prod 5</t>
  </si>
  <si>
    <t>Lowest Revenue</t>
  </si>
  <si>
    <t>INDEX-MATCH-MIN</t>
  </si>
  <si>
    <t>XLOOKUP-MIN</t>
  </si>
  <si>
    <t>XLOOKUP-MAX</t>
  </si>
  <si>
    <t>XLOOKUP-LARGE</t>
  </si>
  <si>
    <t>A</t>
  </si>
  <si>
    <t>XLOOKUP-SMALL</t>
  </si>
  <si>
    <t>Department</t>
  </si>
  <si>
    <t>B</t>
  </si>
  <si>
    <t>Min of Dept. A</t>
  </si>
  <si>
    <t>Max of Dept. A</t>
  </si>
  <si>
    <t>MIN</t>
  </si>
  <si>
    <t>MATCH</t>
  </si>
  <si>
    <t>INDEX</t>
  </si>
  <si>
    <t>Sorted (Ascending)</t>
  </si>
  <si>
    <t>SMALL</t>
  </si>
  <si>
    <t>XLOOKUP</t>
  </si>
  <si>
    <t>Large</t>
  </si>
  <si>
    <t>Sorted (Descending)</t>
  </si>
  <si>
    <t>MAX</t>
  </si>
  <si>
    <t>2nd Lowest</t>
  </si>
  <si>
    <t>2nd Highest</t>
  </si>
  <si>
    <t>MINIFS</t>
  </si>
  <si>
    <t>Lookup Value</t>
  </si>
  <si>
    <t>Lookup Array</t>
  </si>
  <si>
    <t>Lookup Min / Max Value</t>
  </si>
  <si>
    <t>Table of Contents</t>
  </si>
  <si>
    <t>Lowest Value - INDEX-MATCH-MIN</t>
  </si>
  <si>
    <t>INDEX-MATCH-MIN Brkdown</t>
  </si>
  <si>
    <t>Lowest Value - VLOOKUP-MIN</t>
  </si>
  <si>
    <t>Lowest Value - XLOOKUP-MIN</t>
  </si>
  <si>
    <t>Lowest Value - SMALL</t>
  </si>
  <si>
    <t>Lowest Value - SMALL Brkdown</t>
  </si>
  <si>
    <t>Highest Value</t>
  </si>
  <si>
    <t>Highest Value - MAX Brkdown</t>
  </si>
  <si>
    <t>Highest Value - LARGE Brkdown</t>
  </si>
  <si>
    <t>Next Smallest and Next Largest</t>
  </si>
  <si>
    <t>Conditional Min and Max</t>
  </si>
  <si>
    <t>Conditional Min - Brkdown</t>
  </si>
  <si>
    <t>https://www.automateexcel.com/formulas/lookup-min-max-value/</t>
  </si>
  <si>
    <t>Min-Max Value - VLOOKUP-MIN-MAX</t>
  </si>
  <si>
    <t>Highest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</si>
</sst>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2" fillId="2" borderId="1" xfId="0" applyFont="1" applyFill="1" applyBorder="1" applyAlignment="1">
      <alignment horizontal="center"/>
    </xf>
    <xf numFmtId="165" fontId="0" fillId="4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5" fontId="0" fillId="3" borderId="5" xfId="1" applyNumberFormat="1" applyFont="1" applyFill="1" applyBorder="1"/>
    <xf numFmtId="165" fontId="0" fillId="0" borderId="5" xfId="1" applyNumberFormat="1" applyFont="1" applyBorder="1"/>
    <xf numFmtId="165" fontId="0" fillId="3" borderId="4" xfId="1" applyNumberFormat="1" applyFont="1" applyFill="1" applyBorder="1"/>
    <xf numFmtId="165" fontId="0" fillId="0" borderId="0" xfId="0" applyNumberFormat="1"/>
    <xf numFmtId="0" fontId="0" fillId="4" borderId="2" xfId="1" applyNumberFormat="1" applyFont="1" applyFill="1" applyBorder="1" applyAlignment="1">
      <alignment horizontal="center"/>
    </xf>
    <xf numFmtId="165" fontId="0" fillId="3" borderId="1" xfId="1" applyNumberFormat="1" applyFont="1" applyFill="1" applyBorder="1"/>
    <xf numFmtId="165" fontId="0" fillId="3" borderId="2" xfId="1" applyNumberFormat="1" applyFont="1" applyFill="1" applyBorder="1"/>
    <xf numFmtId="165" fontId="0" fillId="0" borderId="1" xfId="1" applyNumberFormat="1" applyFont="1" applyBorder="1"/>
    <xf numFmtId="165" fontId="0" fillId="3" borderId="5" xfId="1" applyNumberFormat="1" applyFont="1" applyFill="1" applyBorder="1" applyAlignment="1">
      <alignment horizontal="center"/>
    </xf>
    <xf numFmtId="165" fontId="0" fillId="0" borderId="5" xfId="1" applyNumberFormat="1" applyFont="1" applyBorder="1" applyAlignment="1">
      <alignment horizontal="center"/>
    </xf>
    <xf numFmtId="165" fontId="0" fillId="3" borderId="4" xfId="1" applyNumberFormat="1" applyFont="1" applyFill="1" applyBorder="1" applyAlignment="1">
      <alignment horizontal="center"/>
    </xf>
    <xf numFmtId="165" fontId="0" fillId="3" borderId="3" xfId="1" applyNumberFormat="1" applyFont="1" applyFill="1" applyBorder="1"/>
    <xf numFmtId="165" fontId="0" fillId="0" borderId="7" xfId="1" applyNumberFormat="1" applyFont="1" applyBorder="1" applyAlignment="1">
      <alignment horizontal="center"/>
    </xf>
    <xf numFmtId="165" fontId="0" fillId="0" borderId="8" xfId="1" applyNumberFormat="1" applyFont="1" applyBorder="1"/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14" fontId="0" fillId="3" borderId="6" xfId="0" applyNumberFormat="1" applyFont="1" applyFill="1" applyBorder="1"/>
    <xf numFmtId="165" fontId="0" fillId="3" borderId="6" xfId="1" applyNumberFormat="1" applyFont="1" applyFill="1" applyBorder="1"/>
    <xf numFmtId="14" fontId="0" fillId="0" borderId="6" xfId="0" applyNumberFormat="1" applyFont="1" applyBorder="1"/>
    <xf numFmtId="165" fontId="0" fillId="0" borderId="6" xfId="1" applyNumberFormat="1" applyFont="1" applyBorder="1"/>
    <xf numFmtId="0" fontId="0" fillId="0" borderId="6" xfId="0" applyFont="1" applyBorder="1"/>
    <xf numFmtId="0" fontId="0" fillId="3" borderId="6" xfId="0" applyFont="1" applyFill="1" applyBorder="1"/>
    <xf numFmtId="165" fontId="0" fillId="4" borderId="6" xfId="1" applyNumberFormat="1" applyFont="1" applyFill="1" applyBorder="1" applyAlignment="1">
      <alignment horizontal="center"/>
    </xf>
    <xf numFmtId="14" fontId="0" fillId="3" borderId="6" xfId="0" applyNumberFormat="1" applyFont="1" applyFill="1" applyBorder="1" applyAlignment="1">
      <alignment horizontal="center"/>
    </xf>
    <xf numFmtId="14" fontId="0" fillId="0" borderId="6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165" fontId="0" fillId="3" borderId="6" xfId="1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65" fontId="0" fillId="3" borderId="9" xfId="1" applyNumberFormat="1" applyFont="1" applyFill="1" applyBorder="1"/>
    <xf numFmtId="165" fontId="0" fillId="0" borderId="9" xfId="1" applyNumberFormat="1" applyFont="1" applyBorder="1"/>
    <xf numFmtId="0" fontId="3" fillId="0" borderId="0" xfId="0" applyFont="1"/>
    <xf numFmtId="0" fontId="0" fillId="0" borderId="0" xfId="0" applyAlignment="1">
      <alignment horizontal="left" indent="1"/>
    </xf>
    <xf numFmtId="0" fontId="4" fillId="0" borderId="0" xfId="2" quotePrefix="1" applyAlignment="1">
      <alignment horizontal="left" indent="1"/>
    </xf>
    <xf numFmtId="0" fontId="4" fillId="0" borderId="0" xfId="2"/>
  </cellXfs>
  <cellStyles count="3">
    <cellStyle name="Link" xfId="2" builtinId="8"/>
    <cellStyle name="Standard" xfId="0" builtinId="0"/>
    <cellStyle name="Währung" xfId="1" builtinId="4"/>
  </cellStyles>
  <dxfs count="3"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869F7C-70E1-40DC-A6F2-0D99FAD742B7}" name="Tabelle1" displayName="Tabelle1" ref="B3:B16" totalsRowShown="0" headerRowDxfId="2" dataDxfId="1">
  <autoFilter ref="B3:B16" xr:uid="{85869F7C-70E1-40DC-A6F2-0D99FAD742B7}"/>
  <tableColumns count="1">
    <tableColumn id="1" xr3:uid="{C141AD36-F24E-46D6-92DD-D17791A2F650}" name="Table of Content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lookup-min-max-value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utomateexcel.com/formulas/lookup-min-max-value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utomateexcel.com/formulas/lookup-min-max-value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utomateexcel.com/formulas/lookup-min-max-value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utomateexcel.com/formulas/lookup-min-max-value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automateexcel.com/formulas/lookup-min-max-valu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ookup-min-max-valu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lookup-min-max-value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lookup-min-max-value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lookup-min-max-value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lookup-min-max-value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lookup-min-max-value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lookup-min-max-value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utomateexcel.com/formulas/lookup-min-max-valu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491D-0F72-4404-A215-A8751BFDAC9A}">
  <dimension ref="A1:B20"/>
  <sheetViews>
    <sheetView tabSelected="1" workbookViewId="0">
      <selection activeCell="B4" sqref="B4"/>
    </sheetView>
  </sheetViews>
  <sheetFormatPr baseColWidth="10" defaultRowHeight="15" x14ac:dyDescent="0.25"/>
  <cols>
    <col min="1" max="1" width="3.85546875" customWidth="1"/>
    <col min="2" max="2" width="40.28515625" customWidth="1"/>
  </cols>
  <sheetData>
    <row r="1" spans="1:2" ht="23.25" x14ac:dyDescent="0.35">
      <c r="A1" s="35" t="s">
        <v>32</v>
      </c>
    </row>
    <row r="3" spans="1:2" x14ac:dyDescent="0.25">
      <c r="B3" s="36" t="s">
        <v>33</v>
      </c>
    </row>
    <row r="4" spans="1:2" x14ac:dyDescent="0.25">
      <c r="B4" s="37" t="s">
        <v>47</v>
      </c>
    </row>
    <row r="5" spans="1:2" x14ac:dyDescent="0.25">
      <c r="B5" s="37" t="s">
        <v>34</v>
      </c>
    </row>
    <row r="6" spans="1:2" x14ac:dyDescent="0.25">
      <c r="B6" s="37" t="s">
        <v>35</v>
      </c>
    </row>
    <row r="7" spans="1:2" x14ac:dyDescent="0.25">
      <c r="B7" s="37" t="s">
        <v>36</v>
      </c>
    </row>
    <row r="8" spans="1:2" x14ac:dyDescent="0.25">
      <c r="B8" s="37" t="s">
        <v>37</v>
      </c>
    </row>
    <row r="9" spans="1:2" x14ac:dyDescent="0.25">
      <c r="B9" s="37" t="s">
        <v>38</v>
      </c>
    </row>
    <row r="10" spans="1:2" x14ac:dyDescent="0.25">
      <c r="B10" s="37" t="s">
        <v>39</v>
      </c>
    </row>
    <row r="11" spans="1:2" x14ac:dyDescent="0.25">
      <c r="B11" s="37" t="s">
        <v>40</v>
      </c>
    </row>
    <row r="12" spans="1:2" x14ac:dyDescent="0.25">
      <c r="B12" s="37" t="s">
        <v>41</v>
      </c>
    </row>
    <row r="13" spans="1:2" x14ac:dyDescent="0.25">
      <c r="B13" s="37" t="s">
        <v>42</v>
      </c>
    </row>
    <row r="14" spans="1:2" x14ac:dyDescent="0.25">
      <c r="B14" s="37" t="s">
        <v>43</v>
      </c>
    </row>
    <row r="15" spans="1:2" x14ac:dyDescent="0.25">
      <c r="B15" s="37" t="s">
        <v>44</v>
      </c>
    </row>
    <row r="16" spans="1:2" x14ac:dyDescent="0.25">
      <c r="B16" s="37" t="s">
        <v>45</v>
      </c>
    </row>
    <row r="20" spans="2:2" x14ac:dyDescent="0.25">
      <c r="B20" s="38" t="s">
        <v>46</v>
      </c>
    </row>
  </sheetData>
  <hyperlinks>
    <hyperlink ref="B5" location="'Lowest Value - INDEX-MATCH-MIN'!A1" display="'Lowest Value - INDEX-MATCH-MIN'!A1" xr:uid="{0FE576DA-6BE7-411C-9926-987452A564BA}"/>
    <hyperlink ref="B6" location="'INDEX-MATCH-MIN Brkdown'!A1" display="'INDEX-MATCH-MIN Brkdown'!A1" xr:uid="{7F7C0644-BC4E-42D3-8965-F67E24C50542}"/>
    <hyperlink ref="B7" location="'Lowest Value - VLOOKUP-MIN'!A1" display="'Lowest Value - VLOOKUP-MIN'!A1" xr:uid="{A2D5A6BB-B750-47A9-9B79-188C185B48EA}"/>
    <hyperlink ref="B8" location="'Lowest Value - XLOOKUP-MIN'!A1" display="'Lowest Value - XLOOKUP-MIN'!A1" xr:uid="{5C951833-C5C0-405C-85EC-2E1FDF6699A3}"/>
    <hyperlink ref="B9" location="'Lowest Value - SMALL'!A1" display="'Lowest Value - SMALL'!A1" xr:uid="{21047443-0232-4E09-AF30-801E085B4317}"/>
    <hyperlink ref="B10" location="'Lowest Value - SMALL Brkdown'!A1" display="'Lowest Value - SMALL Brkdown'!A1" xr:uid="{456C04D0-C890-41F6-AA1B-A5AFB8AEE226}"/>
    <hyperlink ref="B11" location="'Highest Value'!A1" display="'Highest Value'!A1" xr:uid="{63D53AF1-45F1-4EAD-A144-8B82FF2CDFCD}"/>
    <hyperlink ref="B12" location="'Highest Value - MAX Brkdown'!A1" display="'Highest Value - MAX Brkdown'!A1" xr:uid="{77BA907F-297A-42EB-B1A4-FB3F556D36F2}"/>
    <hyperlink ref="B13" location="'Highest Value - LARGE Brkdown'!A1" display="'Highest Value - LARGE Brkdown'!A1" xr:uid="{ABEE19E2-2AD6-4082-A987-4396E9550DE5}"/>
    <hyperlink ref="B14" location="'Next Smallest and Next Largest'!A1" display="'Next Smallest and Next Largest'!A1" xr:uid="{4D24B135-5BB6-4FA4-BF50-BF8372380D8E}"/>
    <hyperlink ref="B15" location="'Conditional Min and Max'!A1" display="'Conditional Min and Max'!A1" xr:uid="{61ACEEF4-D695-4E79-877B-1D19209C517F}"/>
    <hyperlink ref="B16" location="'Conditional Min - Brkdown'!A1" display="'Conditional Min - Brkdown'!A1" xr:uid="{D1BF7334-5911-49AE-A562-1E779C589261}"/>
    <hyperlink ref="B20" r:id="rId1" xr:uid="{229CD89B-4BE0-4B78-AE5C-DDFE378BA34A}"/>
    <hyperlink ref="B4" location="'Min-Max Value - VLOOKUP-MIN-MAX'!A1" display="'Min-Max Value - VLOOKUP-MIN-MAX'!A1" xr:uid="{4A82C610-2EDC-481A-91C4-1F41D78FD024}"/>
  </hyperlinks>
  <pageMargins left="0.7" right="0.7" top="0.78740157499999996" bottom="0.78740157499999996" header="0.3" footer="0.3"/>
  <pageSetup paperSize="9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586C0-A3F2-44B6-9C62-2752DB21B60D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5.42578125" customWidth="1"/>
    <col min="6" max="6" width="14.28515625" customWidth="1"/>
  </cols>
  <sheetData>
    <row r="1" spans="2:6" ht="10.7" customHeight="1" x14ac:dyDescent="0.25"/>
    <row r="2" spans="2:6" x14ac:dyDescent="0.25">
      <c r="B2" s="18" t="s">
        <v>1</v>
      </c>
      <c r="C2" s="19" t="s">
        <v>0</v>
      </c>
      <c r="E2" s="19" t="s">
        <v>26</v>
      </c>
      <c r="F2" s="1" t="s">
        <v>23</v>
      </c>
    </row>
    <row r="3" spans="2:6" x14ac:dyDescent="0.25">
      <c r="B3" s="20" t="s">
        <v>2</v>
      </c>
      <c r="C3" s="21">
        <v>900</v>
      </c>
      <c r="E3" s="26">
        <f>MAX(C3:C7)</f>
        <v>1500</v>
      </c>
      <c r="F3" s="2" t="str">
        <f>_xlfn.XLOOKUP(E3,C3:C7,B3:B7)</f>
        <v>Prod 5</v>
      </c>
    </row>
    <row r="4" spans="2:6" x14ac:dyDescent="0.25">
      <c r="B4" s="22" t="s">
        <v>3</v>
      </c>
      <c r="C4" s="23">
        <v>500</v>
      </c>
    </row>
    <row r="5" spans="2:6" x14ac:dyDescent="0.25">
      <c r="B5" s="20" t="s">
        <v>4</v>
      </c>
      <c r="C5" s="21">
        <v>1300</v>
      </c>
    </row>
    <row r="6" spans="2:6" x14ac:dyDescent="0.25">
      <c r="B6" s="24" t="s">
        <v>5</v>
      </c>
      <c r="C6" s="23">
        <v>1000</v>
      </c>
      <c r="E6" s="7"/>
    </row>
    <row r="7" spans="2:6" x14ac:dyDescent="0.25">
      <c r="B7" s="25" t="s">
        <v>6</v>
      </c>
      <c r="C7" s="21">
        <v>1500</v>
      </c>
    </row>
    <row r="11" spans="2:6" x14ac:dyDescent="0.25">
      <c r="B11" s="38" t="s">
        <v>46</v>
      </c>
    </row>
  </sheetData>
  <hyperlinks>
    <hyperlink ref="B11" r:id="rId1" xr:uid="{A94B2142-3E03-4A5A-AF09-D05132047E24}"/>
  </hyperlinks>
  <pageMargins left="0.7" right="0.7" top="0.75" bottom="0.75" header="0.3" footer="0.3"/>
  <pageSetup orientation="portrait" horizontalDpi="0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06771-197B-438F-99D8-F451C553B654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9.42578125" customWidth="1"/>
    <col min="7" max="7" width="15.42578125" customWidth="1"/>
    <col min="8" max="8" width="14.28515625" customWidth="1"/>
    <col min="9" max="9" width="28.28515625" customWidth="1"/>
  </cols>
  <sheetData>
    <row r="1" spans="2:8" ht="10.7" customHeight="1" x14ac:dyDescent="0.25"/>
    <row r="2" spans="2:8" x14ac:dyDescent="0.25">
      <c r="B2" s="18" t="s">
        <v>1</v>
      </c>
      <c r="C2" s="19" t="s">
        <v>0</v>
      </c>
      <c r="E2" s="32" t="s">
        <v>25</v>
      </c>
      <c r="G2" s="1" t="s">
        <v>24</v>
      </c>
      <c r="H2" s="1" t="s">
        <v>23</v>
      </c>
    </row>
    <row r="3" spans="2:8" x14ac:dyDescent="0.25">
      <c r="B3" s="20" t="s">
        <v>2</v>
      </c>
      <c r="C3" s="21">
        <v>900</v>
      </c>
      <c r="E3" s="33">
        <v>1500</v>
      </c>
      <c r="G3" s="2">
        <f>LARGE(C3:C7,1)</f>
        <v>1500</v>
      </c>
      <c r="H3" s="2" t="str">
        <f>_xlfn.XLOOKUP(G3,C3:C7,B3:B7)</f>
        <v>Prod 5</v>
      </c>
    </row>
    <row r="4" spans="2:8" x14ac:dyDescent="0.25">
      <c r="B4" s="22" t="s">
        <v>3</v>
      </c>
      <c r="C4" s="23">
        <v>500</v>
      </c>
      <c r="E4" s="34">
        <v>1300</v>
      </c>
    </row>
    <row r="5" spans="2:8" x14ac:dyDescent="0.25">
      <c r="B5" s="20" t="s">
        <v>4</v>
      </c>
      <c r="C5" s="21">
        <v>1300</v>
      </c>
      <c r="E5" s="33">
        <v>1000</v>
      </c>
    </row>
    <row r="6" spans="2:8" x14ac:dyDescent="0.25">
      <c r="B6" s="24" t="s">
        <v>5</v>
      </c>
      <c r="C6" s="23">
        <v>1000</v>
      </c>
      <c r="E6" s="34">
        <v>900</v>
      </c>
      <c r="G6" s="7"/>
    </row>
    <row r="7" spans="2:8" x14ac:dyDescent="0.25">
      <c r="B7" s="25" t="s">
        <v>6</v>
      </c>
      <c r="C7" s="21">
        <v>1500</v>
      </c>
      <c r="E7" s="33">
        <v>500</v>
      </c>
    </row>
    <row r="11" spans="2:8" x14ac:dyDescent="0.25">
      <c r="B11" s="38" t="s">
        <v>46</v>
      </c>
    </row>
  </sheetData>
  <sortState xmlns:xlrd2="http://schemas.microsoft.com/office/spreadsheetml/2017/richdata2" ref="E3:E7">
    <sortCondition descending="1" ref="E2:E7"/>
  </sortState>
  <hyperlinks>
    <hyperlink ref="B11" r:id="rId1" xr:uid="{FB194744-AC18-4BD3-A923-3801651658E8}"/>
  </hyperlinks>
  <pageMargins left="0.7" right="0.7" top="0.75" bottom="0.75" header="0.3" footer="0.3"/>
  <pageSetup orientation="portrait" horizontalDpi="0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47843-201E-40B8-B918-EFACA2B278F0}">
  <dimension ref="B1:H11"/>
  <sheetViews>
    <sheetView showGridLines="0" zoomScaleNormal="100" workbookViewId="0"/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7.7109375" customWidth="1"/>
    <col min="6" max="6" width="16.42578125" customWidth="1"/>
  </cols>
  <sheetData>
    <row r="1" spans="2:8" ht="10.7" customHeight="1" x14ac:dyDescent="0.25"/>
    <row r="2" spans="2:8" x14ac:dyDescent="0.25">
      <c r="B2" s="18" t="s">
        <v>1</v>
      </c>
      <c r="C2" s="19" t="s">
        <v>0</v>
      </c>
      <c r="E2" s="19" t="s">
        <v>27</v>
      </c>
      <c r="F2" s="1" t="s">
        <v>28</v>
      </c>
    </row>
    <row r="3" spans="2:8" x14ac:dyDescent="0.25">
      <c r="B3" s="20" t="s">
        <v>2</v>
      </c>
      <c r="C3" s="21">
        <v>900</v>
      </c>
      <c r="E3" s="26" t="str">
        <f>_xlfn.XLOOKUP(SMALL(C3:C7,2),C3:C7,B3:B7)</f>
        <v>Prod 1</v>
      </c>
      <c r="F3" s="2" t="str">
        <f>_xlfn.XLOOKUP(LARGE(C3:C7,2),C3:C7,B3:B7)</f>
        <v>Prod 3</v>
      </c>
    </row>
    <row r="4" spans="2:8" x14ac:dyDescent="0.25">
      <c r="B4" s="22" t="s">
        <v>3</v>
      </c>
      <c r="C4" s="23">
        <v>500</v>
      </c>
    </row>
    <row r="5" spans="2:8" x14ac:dyDescent="0.25">
      <c r="B5" s="20" t="s">
        <v>4</v>
      </c>
      <c r="C5" s="21">
        <v>1300</v>
      </c>
    </row>
    <row r="6" spans="2:8" x14ac:dyDescent="0.25">
      <c r="B6" s="24" t="s">
        <v>5</v>
      </c>
      <c r="C6" s="23">
        <v>1000</v>
      </c>
      <c r="H6" s="7"/>
    </row>
    <row r="7" spans="2:8" x14ac:dyDescent="0.25">
      <c r="B7" s="25" t="s">
        <v>6</v>
      </c>
      <c r="C7" s="21">
        <v>1500</v>
      </c>
    </row>
    <row r="11" spans="2:8" x14ac:dyDescent="0.25">
      <c r="B11" s="38" t="s">
        <v>46</v>
      </c>
    </row>
  </sheetData>
  <hyperlinks>
    <hyperlink ref="B11" r:id="rId1" xr:uid="{1CDD7BB7-C7A8-4537-99FF-452696EEE1D6}"/>
  </hyperlinks>
  <pageMargins left="0.7" right="0.7" top="0.75" bottom="0.75" header="0.3" footer="0.3"/>
  <pageSetup orientation="portrait" horizontalDpi="0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4E533-334D-46A5-AD75-B6082A5C79FD}">
  <dimension ref="B1:I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3" width="14.85546875" customWidth="1"/>
    <col min="4" max="4" width="15.85546875" customWidth="1"/>
    <col min="5" max="5" width="4.85546875" customWidth="1"/>
    <col min="6" max="6" width="17.7109375" customWidth="1"/>
    <col min="7" max="7" width="17.42578125" bestFit="1" customWidth="1"/>
  </cols>
  <sheetData>
    <row r="1" spans="2:9" ht="10.7" customHeight="1" x14ac:dyDescent="0.25"/>
    <row r="2" spans="2:9" x14ac:dyDescent="0.25">
      <c r="B2" s="18" t="s">
        <v>1</v>
      </c>
      <c r="C2" s="19" t="s">
        <v>14</v>
      </c>
      <c r="D2" s="3" t="s">
        <v>0</v>
      </c>
      <c r="F2" s="1" t="s">
        <v>16</v>
      </c>
      <c r="G2" s="1" t="s">
        <v>17</v>
      </c>
    </row>
    <row r="3" spans="2:9" x14ac:dyDescent="0.25">
      <c r="B3" s="20" t="s">
        <v>2</v>
      </c>
      <c r="C3" s="27" t="s">
        <v>15</v>
      </c>
      <c r="D3" s="15">
        <v>500</v>
      </c>
      <c r="F3" s="2" t="str" cm="1">
        <f t="array" ref="F3">_xlfn.XLOOKUP(_xlfn.MINIFS(D3:D7,C3:C7,"A")&amp;"A",D3:D7&amp;C3:C7,B3:B7)</f>
        <v>Prod 2</v>
      </c>
      <c r="G3" s="2" t="str" cm="1">
        <f t="array" ref="G3">_xlfn.XLOOKUP(_xlfn.MAXIFS(D3:D7,C3:C7,"A")&amp;"A",D3:D7&amp;C3:C7,B3:B7)</f>
        <v>Prod 4</v>
      </c>
    </row>
    <row r="4" spans="2:9" x14ac:dyDescent="0.25">
      <c r="B4" s="22" t="s">
        <v>3</v>
      </c>
      <c r="C4" s="28" t="s">
        <v>12</v>
      </c>
      <c r="D4" s="5">
        <v>500</v>
      </c>
    </row>
    <row r="5" spans="2:9" x14ac:dyDescent="0.25">
      <c r="B5" s="20" t="s">
        <v>4</v>
      </c>
      <c r="C5" s="27" t="s">
        <v>15</v>
      </c>
      <c r="D5" s="4">
        <v>1000</v>
      </c>
    </row>
    <row r="6" spans="2:9" x14ac:dyDescent="0.25">
      <c r="B6" s="24" t="s">
        <v>5</v>
      </c>
      <c r="C6" s="29" t="s">
        <v>12</v>
      </c>
      <c r="D6" s="5">
        <v>1000</v>
      </c>
      <c r="I6" s="7"/>
    </row>
    <row r="7" spans="2:9" x14ac:dyDescent="0.25">
      <c r="B7" s="25" t="s">
        <v>6</v>
      </c>
      <c r="C7" s="30" t="s">
        <v>15</v>
      </c>
      <c r="D7" s="6">
        <v>1500</v>
      </c>
    </row>
    <row r="11" spans="2:9" x14ac:dyDescent="0.25">
      <c r="B11" s="38" t="s">
        <v>46</v>
      </c>
    </row>
  </sheetData>
  <hyperlinks>
    <hyperlink ref="B11" r:id="rId1" xr:uid="{0D28199C-645D-474D-A8BD-4F0EA73AA837}"/>
  </hyperlinks>
  <pageMargins left="0.7" right="0.7" top="0.75" bottom="0.75" header="0.3" footer="0.3"/>
  <pageSetup orientation="portrait" horizontalDpi="0" verticalDpi="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3BB27-945E-47FA-97DF-6011B2A2DDE4}">
  <dimension ref="B1:I11"/>
  <sheetViews>
    <sheetView showGridLines="0" zoomScaleNormal="100" workbookViewId="0">
      <selection activeCell="I23" sqref="I23"/>
    </sheetView>
  </sheetViews>
  <sheetFormatPr baseColWidth="10" defaultColWidth="9.140625" defaultRowHeight="15" x14ac:dyDescent="0.25"/>
  <cols>
    <col min="1" max="1" width="4.140625" customWidth="1"/>
    <col min="2" max="3" width="14.85546875" customWidth="1"/>
    <col min="4" max="4" width="15.85546875" customWidth="1"/>
    <col min="5" max="5" width="16.28515625" customWidth="1"/>
    <col min="6" max="6" width="5.5703125" customWidth="1"/>
    <col min="7" max="7" width="16.140625" customWidth="1"/>
    <col min="8" max="8" width="14.42578125" customWidth="1"/>
    <col min="9" max="9" width="16.28515625" customWidth="1"/>
  </cols>
  <sheetData>
    <row r="1" spans="2:9" ht="10.7" customHeight="1" x14ac:dyDescent="0.25"/>
    <row r="2" spans="2:9" x14ac:dyDescent="0.25">
      <c r="B2" s="18" t="s">
        <v>1</v>
      </c>
      <c r="C2" s="19" t="s">
        <v>14</v>
      </c>
      <c r="D2" s="3" t="s">
        <v>0</v>
      </c>
      <c r="E2" s="19" t="s">
        <v>31</v>
      </c>
      <c r="G2" s="1" t="s">
        <v>29</v>
      </c>
      <c r="H2" s="1" t="s">
        <v>30</v>
      </c>
      <c r="I2" s="1" t="s">
        <v>23</v>
      </c>
    </row>
    <row r="3" spans="2:9" x14ac:dyDescent="0.25">
      <c r="B3" s="20" t="s">
        <v>2</v>
      </c>
      <c r="C3" s="27" t="s">
        <v>15</v>
      </c>
      <c r="D3" s="15">
        <v>500</v>
      </c>
      <c r="E3" s="31" t="str">
        <f>D3&amp;C3</f>
        <v>500B</v>
      </c>
      <c r="G3" s="2">
        <f>_xlfn.MINIFS(D3:D7,C3:C7,"A")</f>
        <v>500</v>
      </c>
      <c r="H3" s="2" t="str">
        <f>G3&amp;"A"</f>
        <v>500A</v>
      </c>
      <c r="I3" s="2" t="str">
        <f>_xlfn.XLOOKUP(H3,E3:E7,B3:B7)</f>
        <v>Prod 2</v>
      </c>
    </row>
    <row r="4" spans="2:9" x14ac:dyDescent="0.25">
      <c r="B4" s="22" t="s">
        <v>3</v>
      </c>
      <c r="C4" s="28" t="s">
        <v>12</v>
      </c>
      <c r="D4" s="5">
        <v>500</v>
      </c>
      <c r="E4" s="16" t="str">
        <f t="shared" ref="E4:E7" si="0">D4&amp;C4</f>
        <v>500A</v>
      </c>
    </row>
    <row r="5" spans="2:9" x14ac:dyDescent="0.25">
      <c r="B5" s="20" t="s">
        <v>4</v>
      </c>
      <c r="C5" s="27" t="s">
        <v>15</v>
      </c>
      <c r="D5" s="4">
        <v>1000</v>
      </c>
      <c r="E5" s="12" t="str">
        <f t="shared" si="0"/>
        <v>1000B</v>
      </c>
    </row>
    <row r="6" spans="2:9" x14ac:dyDescent="0.25">
      <c r="B6" s="24" t="s">
        <v>5</v>
      </c>
      <c r="C6" s="29" t="s">
        <v>12</v>
      </c>
      <c r="D6" s="5">
        <v>1000</v>
      </c>
      <c r="E6" s="13" t="str">
        <f t="shared" si="0"/>
        <v>1000A</v>
      </c>
      <c r="I6" s="7"/>
    </row>
    <row r="7" spans="2:9" x14ac:dyDescent="0.25">
      <c r="B7" s="25" t="s">
        <v>6</v>
      </c>
      <c r="C7" s="30" t="s">
        <v>15</v>
      </c>
      <c r="D7" s="6">
        <v>1500</v>
      </c>
      <c r="E7" s="14" t="str">
        <f t="shared" si="0"/>
        <v>1500B</v>
      </c>
    </row>
    <row r="11" spans="2:9" x14ac:dyDescent="0.25">
      <c r="B11" s="38" t="s">
        <v>46</v>
      </c>
    </row>
  </sheetData>
  <hyperlinks>
    <hyperlink ref="B11" r:id="rId1" xr:uid="{97659648-B8E2-4304-B01F-9C11777FEECA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A08ED-496F-4AD8-852C-5CC71F45BE12}">
  <dimension ref="B1:F11"/>
  <sheetViews>
    <sheetView showGridLines="0" zoomScaleNormal="100" workbookViewId="0"/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6" width="18.42578125" customWidth="1"/>
  </cols>
  <sheetData>
    <row r="1" spans="2:6" ht="10.7" customHeight="1" x14ac:dyDescent="0.25"/>
    <row r="2" spans="2:6" x14ac:dyDescent="0.25">
      <c r="B2" s="19" t="s">
        <v>0</v>
      </c>
      <c r="C2" s="19" t="s">
        <v>1</v>
      </c>
      <c r="E2" s="19" t="s">
        <v>7</v>
      </c>
      <c r="F2" s="19" t="s">
        <v>48</v>
      </c>
    </row>
    <row r="3" spans="2:6" x14ac:dyDescent="0.25">
      <c r="B3" s="21">
        <v>900</v>
      </c>
      <c r="C3" s="27" t="s">
        <v>2</v>
      </c>
      <c r="E3" s="26" t="str">
        <f>VLOOKUP(MIN(B3:B7),B3:C7,2,FALSE)</f>
        <v>Prod 2</v>
      </c>
      <c r="F3" s="26" t="str">
        <f>VLOOKUP(MAX(B3:B7),B3:C7,2,FALSE)</f>
        <v>Prod 5</v>
      </c>
    </row>
    <row r="4" spans="2:6" x14ac:dyDescent="0.25">
      <c r="B4" s="23">
        <v>500</v>
      </c>
      <c r="C4" s="28" t="s">
        <v>3</v>
      </c>
    </row>
    <row r="5" spans="2:6" x14ac:dyDescent="0.25">
      <c r="B5" s="21">
        <v>1300</v>
      </c>
      <c r="C5" s="27" t="s">
        <v>4</v>
      </c>
    </row>
    <row r="6" spans="2:6" x14ac:dyDescent="0.25">
      <c r="B6" s="23">
        <v>1000</v>
      </c>
      <c r="C6" s="29" t="s">
        <v>5</v>
      </c>
    </row>
    <row r="7" spans="2:6" x14ac:dyDescent="0.25">
      <c r="B7" s="21">
        <v>1500</v>
      </c>
      <c r="C7" s="30" t="s">
        <v>6</v>
      </c>
    </row>
    <row r="11" spans="2:6" x14ac:dyDescent="0.25">
      <c r="B11" s="38" t="s">
        <v>46</v>
      </c>
    </row>
  </sheetData>
  <hyperlinks>
    <hyperlink ref="B11" r:id="rId1" xr:uid="{FA45376C-9ECA-41D1-82CB-FC679D1EF400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815-75CD-4A4C-9500-CA1D1FD3EC23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9.140625" customWidth="1"/>
  </cols>
  <sheetData>
    <row r="1" spans="2:7" ht="10.7" customHeight="1" x14ac:dyDescent="0.25"/>
    <row r="2" spans="2:7" x14ac:dyDescent="0.25">
      <c r="B2" s="18" t="s">
        <v>1</v>
      </c>
      <c r="C2" s="19" t="s">
        <v>0</v>
      </c>
      <c r="E2" s="19" t="s">
        <v>8</v>
      </c>
    </row>
    <row r="3" spans="2:7" x14ac:dyDescent="0.25">
      <c r="B3" s="20" t="s">
        <v>2</v>
      </c>
      <c r="C3" s="21">
        <v>900</v>
      </c>
      <c r="E3" s="26" t="str">
        <f>INDEX(B3:B7,MATCH(MIN(C3:C7),C3:C7,0))</f>
        <v>Prod 2</v>
      </c>
    </row>
    <row r="4" spans="2:7" x14ac:dyDescent="0.25">
      <c r="B4" s="22" t="s">
        <v>3</v>
      </c>
      <c r="C4" s="23">
        <v>500</v>
      </c>
    </row>
    <row r="5" spans="2:7" x14ac:dyDescent="0.25">
      <c r="B5" s="20" t="s">
        <v>4</v>
      </c>
      <c r="C5" s="21">
        <v>1300</v>
      </c>
      <c r="G5" s="7"/>
    </row>
    <row r="6" spans="2:7" x14ac:dyDescent="0.25">
      <c r="B6" s="24" t="s">
        <v>5</v>
      </c>
      <c r="C6" s="23">
        <v>1000</v>
      </c>
    </row>
    <row r="7" spans="2:7" x14ac:dyDescent="0.25">
      <c r="B7" s="25" t="s">
        <v>6</v>
      </c>
      <c r="C7" s="21">
        <v>1500</v>
      </c>
    </row>
    <row r="11" spans="2:7" x14ac:dyDescent="0.25">
      <c r="B11" s="38" t="s">
        <v>46</v>
      </c>
    </row>
  </sheetData>
  <hyperlinks>
    <hyperlink ref="B11" r:id="rId1" xr:uid="{48E059C4-8CAD-4D31-85EF-A83C9C77D601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50D1-AB66-46AE-8A82-3C5888341AFB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1.42578125" customWidth="1"/>
    <col min="6" max="6" width="11" customWidth="1"/>
    <col min="7" max="7" width="11.28515625" customWidth="1"/>
  </cols>
  <sheetData>
    <row r="1" spans="2:7" ht="10.7" customHeight="1" x14ac:dyDescent="0.25"/>
    <row r="2" spans="2:7" x14ac:dyDescent="0.25">
      <c r="B2" s="18" t="s">
        <v>1</v>
      </c>
      <c r="C2" s="19" t="s">
        <v>0</v>
      </c>
      <c r="E2" s="19" t="s">
        <v>18</v>
      </c>
      <c r="F2" s="1" t="s">
        <v>19</v>
      </c>
      <c r="G2" s="1" t="s">
        <v>20</v>
      </c>
    </row>
    <row r="3" spans="2:7" x14ac:dyDescent="0.25">
      <c r="B3" s="20" t="s">
        <v>2</v>
      </c>
      <c r="C3" s="21">
        <v>900</v>
      </c>
      <c r="E3" s="26">
        <f>MIN(C3:C7)</f>
        <v>500</v>
      </c>
      <c r="F3" s="8">
        <f>MATCH(E3,C3:C7,0)</f>
        <v>2</v>
      </c>
      <c r="G3" s="8" t="str" cm="1">
        <f t="array" ref="G3">INDEX(B3:B7,F3)</f>
        <v>Prod 2</v>
      </c>
    </row>
    <row r="4" spans="2:7" x14ac:dyDescent="0.25">
      <c r="B4" s="22" t="s">
        <v>3</v>
      </c>
      <c r="C4" s="23">
        <v>500</v>
      </c>
    </row>
    <row r="5" spans="2:7" x14ac:dyDescent="0.25">
      <c r="B5" s="20" t="s">
        <v>4</v>
      </c>
      <c r="C5" s="21">
        <v>1300</v>
      </c>
      <c r="G5" s="7"/>
    </row>
    <row r="6" spans="2:7" x14ac:dyDescent="0.25">
      <c r="B6" s="24" t="s">
        <v>5</v>
      </c>
      <c r="C6" s="23">
        <v>1000</v>
      </c>
    </row>
    <row r="7" spans="2:7" x14ac:dyDescent="0.25">
      <c r="B7" s="25" t="s">
        <v>6</v>
      </c>
      <c r="C7" s="21">
        <v>1500</v>
      </c>
    </row>
    <row r="11" spans="2:7" x14ac:dyDescent="0.25">
      <c r="B11" s="38" t="s">
        <v>46</v>
      </c>
    </row>
  </sheetData>
  <hyperlinks>
    <hyperlink ref="B11" r:id="rId1" xr:uid="{9ED86B77-7B52-47E7-865D-9C6D3E1722FA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86B3-4A96-4EC5-A3A9-BE5026C2C004}">
  <dimension ref="B1:E11"/>
  <sheetViews>
    <sheetView showGridLines="0" zoomScaleNormal="100" workbookViewId="0">
      <selection activeCell="K38" sqref="K38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9.140625" customWidth="1"/>
  </cols>
  <sheetData>
    <row r="1" spans="2:5" ht="10.7" customHeight="1" x14ac:dyDescent="0.25"/>
    <row r="2" spans="2:5" x14ac:dyDescent="0.25">
      <c r="B2" s="19" t="s">
        <v>0</v>
      </c>
      <c r="C2" s="19" t="s">
        <v>1</v>
      </c>
      <c r="E2" s="19" t="s">
        <v>7</v>
      </c>
    </row>
    <row r="3" spans="2:5" x14ac:dyDescent="0.25">
      <c r="B3" s="21">
        <v>900</v>
      </c>
      <c r="C3" s="27" t="s">
        <v>2</v>
      </c>
      <c r="E3" s="26" t="str">
        <f>VLOOKUP(MIN(B3:B7),B3:C7,2,FALSE)</f>
        <v>Prod 2</v>
      </c>
    </row>
    <row r="4" spans="2:5" x14ac:dyDescent="0.25">
      <c r="B4" s="23">
        <v>500</v>
      </c>
      <c r="C4" s="28" t="s">
        <v>3</v>
      </c>
    </row>
    <row r="5" spans="2:5" x14ac:dyDescent="0.25">
      <c r="B5" s="21">
        <v>1300</v>
      </c>
      <c r="C5" s="27" t="s">
        <v>4</v>
      </c>
    </row>
    <row r="6" spans="2:5" x14ac:dyDescent="0.25">
      <c r="B6" s="23">
        <v>1000</v>
      </c>
      <c r="C6" s="29" t="s">
        <v>5</v>
      </c>
    </row>
    <row r="7" spans="2:5" x14ac:dyDescent="0.25">
      <c r="B7" s="21">
        <v>1500</v>
      </c>
      <c r="C7" s="30" t="s">
        <v>6</v>
      </c>
    </row>
    <row r="11" spans="2:5" x14ac:dyDescent="0.25">
      <c r="B11" s="38" t="s">
        <v>46</v>
      </c>
    </row>
  </sheetData>
  <hyperlinks>
    <hyperlink ref="B11" r:id="rId1" xr:uid="{52AB4D8A-35BA-430F-8F67-E005E8DC8710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12305-77BC-4E36-BC44-3F168B77403E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7.7109375" customWidth="1"/>
  </cols>
  <sheetData>
    <row r="1" spans="2:7" ht="10.7" customHeight="1" x14ac:dyDescent="0.25"/>
    <row r="2" spans="2:7" x14ac:dyDescent="0.25">
      <c r="B2" s="18" t="s">
        <v>1</v>
      </c>
      <c r="C2" s="19" t="s">
        <v>0</v>
      </c>
      <c r="E2" s="19" t="s">
        <v>9</v>
      </c>
    </row>
    <row r="3" spans="2:7" x14ac:dyDescent="0.25">
      <c r="B3" s="20" t="s">
        <v>2</v>
      </c>
      <c r="C3" s="21">
        <v>900</v>
      </c>
      <c r="E3" s="26" t="str">
        <f>_xlfn.XLOOKUP(MIN(C3:C7),C3:C7,B3:B7)</f>
        <v>Prod 2</v>
      </c>
    </row>
    <row r="4" spans="2:7" x14ac:dyDescent="0.25">
      <c r="B4" s="22" t="s">
        <v>3</v>
      </c>
      <c r="C4" s="23">
        <v>500</v>
      </c>
    </row>
    <row r="5" spans="2:7" x14ac:dyDescent="0.25">
      <c r="B5" s="20" t="s">
        <v>4</v>
      </c>
      <c r="C5" s="21">
        <v>1300</v>
      </c>
      <c r="E5" s="7"/>
      <c r="G5" s="7"/>
    </row>
    <row r="6" spans="2:7" x14ac:dyDescent="0.25">
      <c r="B6" s="24" t="s">
        <v>5</v>
      </c>
      <c r="C6" s="23">
        <v>1000</v>
      </c>
    </row>
    <row r="7" spans="2:7" x14ac:dyDescent="0.25">
      <c r="B7" s="25" t="s">
        <v>6</v>
      </c>
      <c r="C7" s="21">
        <v>1500</v>
      </c>
    </row>
    <row r="11" spans="2:7" x14ac:dyDescent="0.25">
      <c r="B11" s="38" t="s">
        <v>46</v>
      </c>
    </row>
  </sheetData>
  <hyperlinks>
    <hyperlink ref="B11" r:id="rId1" xr:uid="{471F4D97-530F-4443-A40F-834184BE4312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E495D-0CF8-4A8F-A38E-1665EAFF04CD}">
  <dimension ref="B1:E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7.7109375" customWidth="1"/>
  </cols>
  <sheetData>
    <row r="1" spans="2:5" ht="10.7" customHeight="1" x14ac:dyDescent="0.25"/>
    <row r="2" spans="2:5" x14ac:dyDescent="0.25">
      <c r="B2" s="18" t="s">
        <v>1</v>
      </c>
      <c r="C2" s="19" t="s">
        <v>0</v>
      </c>
      <c r="E2" s="19" t="s">
        <v>13</v>
      </c>
    </row>
    <row r="3" spans="2:5" x14ac:dyDescent="0.25">
      <c r="B3" s="20" t="s">
        <v>2</v>
      </c>
      <c r="C3" s="21">
        <v>900</v>
      </c>
      <c r="E3" s="26" t="str">
        <f>_xlfn.XLOOKUP(SMALL(C3:C7,1),C3:C7,B3:B7)</f>
        <v>Prod 2</v>
      </c>
    </row>
    <row r="4" spans="2:5" x14ac:dyDescent="0.25">
      <c r="B4" s="22" t="s">
        <v>3</v>
      </c>
      <c r="C4" s="23">
        <v>500</v>
      </c>
    </row>
    <row r="5" spans="2:5" x14ac:dyDescent="0.25">
      <c r="B5" s="20" t="s">
        <v>4</v>
      </c>
      <c r="C5" s="21">
        <v>1300</v>
      </c>
    </row>
    <row r="6" spans="2:5" x14ac:dyDescent="0.25">
      <c r="B6" s="24" t="s">
        <v>5</v>
      </c>
      <c r="C6" s="23">
        <v>1000</v>
      </c>
    </row>
    <row r="7" spans="2:5" x14ac:dyDescent="0.25">
      <c r="B7" s="25" t="s">
        <v>6</v>
      </c>
      <c r="C7" s="21">
        <v>1500</v>
      </c>
    </row>
    <row r="11" spans="2:5" x14ac:dyDescent="0.25">
      <c r="B11" s="38" t="s">
        <v>46</v>
      </c>
    </row>
  </sheetData>
  <hyperlinks>
    <hyperlink ref="B11" r:id="rId1" xr:uid="{230EFB06-1A5F-47FA-BF99-FA3B05F1A21B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F555C-C59B-4F3F-AFFB-98253A3D1E4B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20" customWidth="1"/>
    <col min="7" max="7" width="16.28515625" bestFit="1" customWidth="1"/>
    <col min="8" max="8" width="11.7109375" customWidth="1"/>
  </cols>
  <sheetData>
    <row r="1" spans="2:8" ht="10.7" customHeight="1" x14ac:dyDescent="0.25"/>
    <row r="2" spans="2:8" x14ac:dyDescent="0.25">
      <c r="B2" s="18" t="s">
        <v>1</v>
      </c>
      <c r="C2" s="19" t="s">
        <v>0</v>
      </c>
      <c r="E2" s="19" t="s">
        <v>21</v>
      </c>
      <c r="G2" s="1" t="s">
        <v>22</v>
      </c>
      <c r="H2" s="1" t="s">
        <v>23</v>
      </c>
    </row>
    <row r="3" spans="2:8" x14ac:dyDescent="0.25">
      <c r="B3" s="20" t="s">
        <v>2</v>
      </c>
      <c r="C3" s="21">
        <v>900</v>
      </c>
      <c r="E3" s="21">
        <v>500</v>
      </c>
      <c r="G3" s="2">
        <f>SMALL(C3:C7,1)</f>
        <v>500</v>
      </c>
      <c r="H3" s="2" t="str">
        <f>_xlfn.XLOOKUP(G3,C3:C7,B3:B7)</f>
        <v>Prod 2</v>
      </c>
    </row>
    <row r="4" spans="2:8" x14ac:dyDescent="0.25">
      <c r="B4" s="22" t="s">
        <v>3</v>
      </c>
      <c r="C4" s="23">
        <v>500</v>
      </c>
      <c r="E4" s="17">
        <v>900</v>
      </c>
    </row>
    <row r="5" spans="2:8" x14ac:dyDescent="0.25">
      <c r="B5" s="20" t="s">
        <v>4</v>
      </c>
      <c r="C5" s="21">
        <v>1300</v>
      </c>
      <c r="E5" s="9">
        <v>1000</v>
      </c>
    </row>
    <row r="6" spans="2:8" x14ac:dyDescent="0.25">
      <c r="B6" s="24" t="s">
        <v>5</v>
      </c>
      <c r="C6" s="23">
        <v>1000</v>
      </c>
      <c r="E6" s="11">
        <v>1300</v>
      </c>
    </row>
    <row r="7" spans="2:8" x14ac:dyDescent="0.25">
      <c r="B7" s="25" t="s">
        <v>6</v>
      </c>
      <c r="C7" s="21">
        <v>1500</v>
      </c>
      <c r="E7" s="10">
        <v>1500</v>
      </c>
    </row>
    <row r="11" spans="2:8" x14ac:dyDescent="0.25">
      <c r="B11" s="38" t="s">
        <v>46</v>
      </c>
    </row>
  </sheetData>
  <sortState xmlns:xlrd2="http://schemas.microsoft.com/office/spreadsheetml/2017/richdata2" ref="E3:E7">
    <sortCondition ref="E2:E7"/>
  </sortState>
  <hyperlinks>
    <hyperlink ref="B11" r:id="rId1" xr:uid="{28030EEC-0037-496B-AD9A-0CAC714E499E}"/>
  </hyperlinks>
  <pageMargins left="0.7" right="0.7" top="0.75" bottom="0.75" header="0.3" footer="0.3"/>
  <pageSetup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A4249-E504-4310-A289-6E3A24BEA8C9}">
  <dimension ref="B1:H11"/>
  <sheetViews>
    <sheetView showGridLines="0" zoomScaleNormal="100" workbookViewId="0"/>
  </sheetViews>
  <sheetFormatPr baseColWidth="10" defaultColWidth="9.140625" defaultRowHeight="15" x14ac:dyDescent="0.25"/>
  <cols>
    <col min="1" max="1" width="4.140625" customWidth="1"/>
    <col min="2" max="2" width="14.85546875" customWidth="1"/>
    <col min="3" max="3" width="15.85546875" customWidth="1"/>
    <col min="4" max="4" width="4.85546875" customWidth="1"/>
    <col min="5" max="5" width="17.7109375" customWidth="1"/>
    <col min="6" max="6" width="16.42578125" customWidth="1"/>
  </cols>
  <sheetData>
    <row r="1" spans="2:8" ht="10.7" customHeight="1" x14ac:dyDescent="0.25"/>
    <row r="2" spans="2:8" x14ac:dyDescent="0.25">
      <c r="B2" s="18" t="s">
        <v>1</v>
      </c>
      <c r="C2" s="19" t="s">
        <v>0</v>
      </c>
      <c r="E2" s="19" t="s">
        <v>10</v>
      </c>
      <c r="F2" s="1" t="s">
        <v>11</v>
      </c>
    </row>
    <row r="3" spans="2:8" x14ac:dyDescent="0.25">
      <c r="B3" s="20" t="s">
        <v>2</v>
      </c>
      <c r="C3" s="21">
        <v>900</v>
      </c>
      <c r="E3" s="26" t="str">
        <f>_xlfn.XLOOKUP(MAX(C3:C7),C3:C7,B3:B7)</f>
        <v>Prod 5</v>
      </c>
      <c r="F3" s="2" t="str">
        <f>_xlfn.XLOOKUP(LARGE(C3:C7,1),C3:C7,B3:B7)</f>
        <v>Prod 5</v>
      </c>
    </row>
    <row r="4" spans="2:8" x14ac:dyDescent="0.25">
      <c r="B4" s="22" t="s">
        <v>3</v>
      </c>
      <c r="C4" s="23">
        <v>500</v>
      </c>
    </row>
    <row r="5" spans="2:8" x14ac:dyDescent="0.25">
      <c r="B5" s="20" t="s">
        <v>4</v>
      </c>
      <c r="C5" s="21">
        <v>1300</v>
      </c>
    </row>
    <row r="6" spans="2:8" x14ac:dyDescent="0.25">
      <c r="B6" s="24" t="s">
        <v>5</v>
      </c>
      <c r="C6" s="23">
        <v>1000</v>
      </c>
      <c r="H6" s="7"/>
    </row>
    <row r="7" spans="2:8" x14ac:dyDescent="0.25">
      <c r="B7" s="25" t="s">
        <v>6</v>
      </c>
      <c r="C7" s="21">
        <v>1500</v>
      </c>
    </row>
    <row r="11" spans="2:8" x14ac:dyDescent="0.25">
      <c r="B11" s="38" t="s">
        <v>46</v>
      </c>
    </row>
  </sheetData>
  <hyperlinks>
    <hyperlink ref="B11" r:id="rId1" xr:uid="{11D3D3D6-B783-4055-80C2-DBF0E9B785D3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Contents</vt:lpstr>
      <vt:lpstr>Min-Max Value - VLOOKUP-MIN-MAX</vt:lpstr>
      <vt:lpstr>Lowest Value - INDEX-MATCH-MIN</vt:lpstr>
      <vt:lpstr>INDEX-MATCH-MIN Brkdown</vt:lpstr>
      <vt:lpstr>Lowest Value - VLOOKUP-MIN</vt:lpstr>
      <vt:lpstr>Lowest Value - XLOOKUP-MIN</vt:lpstr>
      <vt:lpstr>Lowest Value - SMALL</vt:lpstr>
      <vt:lpstr>Lowest Value - SMALL Brkdown</vt:lpstr>
      <vt:lpstr>Highest Value</vt:lpstr>
      <vt:lpstr>Highest Value - MAX Brkdown</vt:lpstr>
      <vt:lpstr>Highest Value - LARGE Brkdown</vt:lpstr>
      <vt:lpstr>Next Smallest and Next Largest</vt:lpstr>
      <vt:lpstr>Conditional Min and Max</vt:lpstr>
      <vt:lpstr>Conditional Min - Brkdown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2022-03-23T09:58:07Z</dcterms:modified>
</cp:coreProperties>
</file>